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<sst xmlns="http://schemas.openxmlformats.org/spreadsheetml/2006/main" count="298" uniqueCount="102">
  <si>
    <t xml:space="preserve">PREVENTIVO DI SPESA</t>
  </si>
  <si>
    <t xml:space="preserve">Piano di Gestione Forestale Aziendale ASUC EX Comune di Miola</t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</si>
  <si>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</si>
  <si>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</si>
  <si>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</si>
  <si>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</si>
  <si>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</si>
  <si>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</si>
  <si>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</si>
  <si>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</si>
  <si>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</si>
  <si>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</si>
  <si>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</si>
  <si>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</si>
  <si>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</si>
  <si>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</si>
  <si>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</si>
  <si>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</si>
  <si>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</si>
  <si>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</si>
  <si>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</si>
  <si>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</si>
  <si>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</si>
  <si>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</si>
  <si>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</si>
  <si>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</si>
  <si>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</si>
  <si>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</si>
  <si>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</si>
  <si>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</si>
  <si>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</si>
  <si>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</si>
  <si>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</si>
  <si>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</si>
  <si>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</si>
  <si>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</si>
  <si>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</si>
  <si>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</si>
  <si>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</si>
  <si>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</si>
  <si>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</si>
  <si>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</si>
  <si>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</si>
  <si>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</si>
  <si>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</si>
  <si>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</si>
  <si>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</si>
  <si>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</si>
  <si>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</si>
  <si>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</si>
  <si>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</si>
  <si>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</si>
  <si>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</si>
  <si>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</si>
  <si>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</si>
  <si>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ASUC Ex Comune di Miola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</si>
  <si>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</si>
  <si>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</si>
  <si>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</si>
  <si>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</si>
  <si>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ASUC EX Comune di Miola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</si>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</sst>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271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0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167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224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662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183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92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30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1.6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13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51</v>
      </c>
      <c r="C4" s="94" t="s">
        <v>60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61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62</v>
      </c>
      <c r="B14" s="107" t="s">
        <v>10</v>
      </c>
      <c r="C14" s="107" t="n">
        <v>662</v>
      </c>
      <c r="D14" s="108" t="s">
        <v>63</v>
      </c>
      <c r="E14" s="108"/>
      <c r="F14" s="107" t="s">
        <v>23</v>
      </c>
      <c r="G14" s="109" t="n">
        <v>183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64</v>
      </c>
      <c r="B15" s="113" t="s">
        <v>10</v>
      </c>
      <c r="C15" s="113" t="n">
        <v>271</v>
      </c>
      <c r="D15" s="114" t="s">
        <v>65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66</v>
      </c>
      <c r="B16" s="113" t="s">
        <v>10</v>
      </c>
      <c r="C16" s="113" t="n">
        <v>0</v>
      </c>
      <c r="D16" s="118" t="s">
        <v>67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68</v>
      </c>
      <c r="B17" s="113" t="s">
        <v>10</v>
      </c>
      <c r="C17" s="113" t="n">
        <v>167</v>
      </c>
      <c r="D17" s="118" t="s">
        <v>69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70</v>
      </c>
      <c r="B18" s="113" t="s">
        <v>10</v>
      </c>
      <c r="C18" s="113" t="n">
        <v>224</v>
      </c>
      <c r="D18" s="118" t="s">
        <v>71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72</v>
      </c>
      <c r="B19" s="113" t="s">
        <v>10</v>
      </c>
      <c r="C19" s="113"/>
      <c r="D19" s="118" t="s">
        <v>73</v>
      </c>
      <c r="E19" s="30"/>
      <c r="F19" s="113" t="s">
        <v>23</v>
      </c>
      <c r="G19" s="120" t="n">
        <v>92</v>
      </c>
    </row>
    <row r="20" customFormat="false" ht="17" hidden="false" customHeight="true" outlineLevel="0" collapsed="false">
      <c r="A20" s="112" t="s">
        <v>74</v>
      </c>
      <c r="B20" s="121" t="s">
        <v>75</v>
      </c>
      <c r="C20" s="113" t="n">
        <v>637</v>
      </c>
      <c r="D20" s="118" t="s">
        <v>76</v>
      </c>
      <c r="E20" s="2"/>
      <c r="F20" s="113" t="s">
        <v>23</v>
      </c>
      <c r="G20" s="120" t="n">
        <v>30</v>
      </c>
      <c r="I20" s="122"/>
      <c r="J20" s="123"/>
    </row>
    <row r="21" customFormat="false" ht="17" hidden="false" customHeight="true" outlineLevel="0" collapsed="false">
      <c r="A21" s="112" t="s">
        <v>77</v>
      </c>
      <c r="B21" s="121" t="s">
        <v>75</v>
      </c>
      <c r="C21" s="113"/>
      <c r="D21" s="118" t="s">
        <v>78</v>
      </c>
      <c r="E21" s="119"/>
      <c r="F21" s="113" t="s">
        <v>31</v>
      </c>
      <c r="G21" s="120" t="n">
        <v>1.6</v>
      </c>
      <c r="I21" s="122"/>
      <c r="J21" s="123"/>
    </row>
    <row r="22" customFormat="false" ht="15" hidden="false" customHeight="true" outlineLevel="0" collapsed="false">
      <c r="A22" s="112" t="s">
        <v>79</v>
      </c>
      <c r="B22" s="113"/>
      <c r="C22" s="113" t="str">
        <f aca="false">IF((C20+C21)&gt;500,"NO","SI")</f>
        <v>NO</v>
      </c>
      <c r="D22" s="118" t="s">
        <v>80</v>
      </c>
      <c r="E22" s="119"/>
      <c r="F22" s="113" t="s">
        <v>31</v>
      </c>
      <c r="G22" s="120" t="n">
        <v>13</v>
      </c>
      <c r="I22" s="124" t="s">
        <v>81</v>
      </c>
    </row>
    <row r="23" customFormat="false" ht="15" hidden="false" customHeight="true" outlineLevel="0" collapsed="false">
      <c r="A23" s="112" t="s">
        <v>82</v>
      </c>
      <c r="B23" s="113"/>
      <c r="C23" s="125" t="s">
        <v>83</v>
      </c>
      <c r="D23" s="118" t="s">
        <v>84</v>
      </c>
      <c r="E23" s="119"/>
      <c r="F23" s="126"/>
      <c r="G23" s="127" t="s">
        <v>83</v>
      </c>
      <c r="I23" s="124" t="s">
        <v>83</v>
      </c>
    </row>
    <row r="24" customFormat="false" ht="17" hidden="false" customHeight="true" outlineLevel="0" collapsed="false">
      <c r="A24" s="112" t="s">
        <v>85</v>
      </c>
      <c r="B24" s="113"/>
      <c r="C24" s="128"/>
      <c r="D24" s="118" t="s">
        <v>86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87</v>
      </c>
      <c r="E25" s="119"/>
      <c r="F25" s="126"/>
      <c r="G25" s="120" t="str">
        <f aca="false">IF(C19="","NO","SI")</f>
        <v>NO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88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89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90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271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4795.14902563548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167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1150.93688407835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224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419.659653897507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662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2287.4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2346.74991929877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924.16951752229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11924.0650004324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183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5856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92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2484</v>
      </c>
      <c r="G47" s="143"/>
    </row>
    <row r="48" customFormat="false" ht="17" hidden="false" customHeight="true" outlineLevel="0" collapsed="false">
      <c r="A48" s="112" t="s">
        <v>91</v>
      </c>
      <c r="B48" s="160" t="s">
        <v>23</v>
      </c>
      <c r="C48" s="118" t="n">
        <f aca="false">$G$20</f>
        <v>30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150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1.6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68.8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13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715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9273.8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92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847.914600017296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22045.7796004497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93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69" t="n">
        <f aca="false">IF(C19=0,0,2000+(1.2*C19))</f>
        <v>0</v>
      </c>
      <c r="G65" s="169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6"/>
      <c r="B68" s="151"/>
      <c r="C68" s="151"/>
      <c r="D68" s="152" t="s">
        <v>43</v>
      </c>
      <c r="E68" s="175" t="n">
        <f aca="false">E67</f>
        <v>0</v>
      </c>
      <c r="F68" s="169" t="n">
        <f aca="false">(F65)*4/100</f>
        <v>0</v>
      </c>
      <c r="G68" s="169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77" t="s">
        <v>44</v>
      </c>
      <c r="E70" s="175" t="n">
        <f aca="false">E68+E65</f>
        <v>0</v>
      </c>
      <c r="F70" s="169" t="n">
        <f aca="false">SUM(F65:F68)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8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8"/>
      <c r="F72" s="140"/>
      <c r="G72" s="140"/>
    </row>
    <row r="73" customFormat="false" ht="16.5" hidden="false" customHeight="true" outlineLevel="0" collapsed="false">
      <c r="A73" s="179"/>
      <c r="B73" s="180"/>
      <c r="C73" s="180"/>
      <c r="D73" s="181" t="s">
        <v>94</v>
      </c>
      <c r="E73" s="182" t="n">
        <f aca="false">E70+E59</f>
        <v>0</v>
      </c>
      <c r="F73" s="183" t="n">
        <f aca="false">F70+F59</f>
        <v>22045.7796004497</v>
      </c>
      <c r="G73" s="183"/>
    </row>
    <row r="74" customFormat="false" ht="15.75" hidden="false" customHeight="true" outlineLevel="0" collapsed="false">
      <c r="A74" s="144"/>
      <c r="D74" s="144"/>
      <c r="E74" s="184"/>
    </row>
    <row r="75" customFormat="false" ht="15" hidden="false" customHeight="true" outlineLevel="0" collapsed="false">
      <c r="A75" s="185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6" t="s">
        <v>95</v>
      </c>
      <c r="B77" s="186"/>
      <c r="C77" s="186" t="s">
        <v>96</v>
      </c>
      <c r="D77" s="186"/>
      <c r="E77" s="186"/>
      <c r="F77" s="186"/>
      <c r="G77" s="186"/>
    </row>
    <row r="78" customFormat="false" ht="14.25" hidden="false" customHeight="true" outlineLevel="0" collapsed="false">
      <c r="A78" s="186"/>
      <c r="B78" s="186"/>
      <c r="C78" s="186"/>
      <c r="D78" s="186"/>
      <c r="E78" s="186"/>
      <c r="F78" s="186"/>
      <c r="G78" s="186"/>
    </row>
    <row r="79" customFormat="false" ht="14.25" hidden="false" customHeight="true" outlineLevel="0" collapsed="false">
      <c r="A79" s="186"/>
      <c r="B79" s="186"/>
      <c r="C79" s="186"/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7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7"/>
      <c r="E1" s="187"/>
      <c r="F1" s="187"/>
      <c r="G1" s="187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61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8" t="s">
        <v>62</v>
      </c>
      <c r="B14" s="189" t="s">
        <v>10</v>
      </c>
      <c r="C14" s="189"/>
      <c r="D14" s="190" t="s">
        <v>97</v>
      </c>
      <c r="E14" s="190"/>
      <c r="F14" s="189" t="s">
        <v>23</v>
      </c>
      <c r="G14" s="189"/>
    </row>
    <row r="15" customFormat="false" ht="17" hidden="false" customHeight="true" outlineLevel="0" collapsed="false">
      <c r="A15" s="188" t="s">
        <v>64</v>
      </c>
      <c r="B15" s="189" t="s">
        <v>10</v>
      </c>
      <c r="C15" s="189"/>
      <c r="D15" s="188" t="s">
        <v>65</v>
      </c>
      <c r="E15" s="188"/>
      <c r="F15" s="189" t="s">
        <v>23</v>
      </c>
      <c r="G15" s="189"/>
    </row>
    <row r="16" customFormat="false" ht="17" hidden="false" customHeight="true" outlineLevel="0" collapsed="false">
      <c r="A16" s="188" t="s">
        <v>66</v>
      </c>
      <c r="B16" s="189" t="s">
        <v>10</v>
      </c>
      <c r="C16" s="189"/>
      <c r="D16" s="191" t="s">
        <v>67</v>
      </c>
      <c r="E16" s="191"/>
      <c r="F16" s="189" t="s">
        <v>23</v>
      </c>
      <c r="G16" s="189"/>
    </row>
    <row r="17" customFormat="false" ht="17" hidden="false" customHeight="true" outlineLevel="0" collapsed="false">
      <c r="A17" s="188" t="s">
        <v>68</v>
      </c>
      <c r="B17" s="189" t="s">
        <v>10</v>
      </c>
      <c r="C17" s="189"/>
      <c r="D17" s="191" t="s">
        <v>69</v>
      </c>
      <c r="E17" s="191"/>
      <c r="F17" s="189" t="s">
        <v>23</v>
      </c>
      <c r="G17" s="189"/>
    </row>
    <row r="18" customFormat="false" ht="17" hidden="false" customHeight="true" outlineLevel="0" collapsed="false">
      <c r="A18" s="188" t="s">
        <v>70</v>
      </c>
      <c r="B18" s="189" t="s">
        <v>10</v>
      </c>
      <c r="C18" s="189"/>
      <c r="D18" s="191" t="s">
        <v>71</v>
      </c>
      <c r="E18" s="191"/>
      <c r="F18" s="189" t="s">
        <v>23</v>
      </c>
      <c r="G18" s="189"/>
    </row>
    <row r="19" customFormat="false" ht="17" hidden="false" customHeight="true" outlineLevel="0" collapsed="false">
      <c r="A19" s="188" t="s">
        <v>72</v>
      </c>
      <c r="B19" s="189" t="s">
        <v>10</v>
      </c>
      <c r="C19" s="189"/>
      <c r="D19" s="191" t="s">
        <v>98</v>
      </c>
      <c r="E19" s="191"/>
      <c r="F19" s="189" t="s">
        <v>23</v>
      </c>
      <c r="G19" s="189"/>
    </row>
    <row r="20" customFormat="false" ht="17" hidden="false" customHeight="true" outlineLevel="0" collapsed="false">
      <c r="A20" s="188" t="s">
        <v>74</v>
      </c>
      <c r="B20" s="192" t="s">
        <v>75</v>
      </c>
      <c r="C20" s="189"/>
      <c r="D20" s="191" t="s">
        <v>73</v>
      </c>
      <c r="E20" s="193"/>
      <c r="F20" s="189" t="s">
        <v>23</v>
      </c>
      <c r="G20" s="189"/>
      <c r="I20" s="122"/>
      <c r="J20" s="123"/>
    </row>
    <row r="21" customFormat="false" ht="17" hidden="false" customHeight="true" outlineLevel="0" collapsed="false">
      <c r="A21" s="188" t="s">
        <v>77</v>
      </c>
      <c r="B21" s="192" t="s">
        <v>75</v>
      </c>
      <c r="C21" s="189"/>
      <c r="D21" s="191" t="s">
        <v>76</v>
      </c>
      <c r="E21" s="193"/>
      <c r="F21" s="189" t="s">
        <v>23</v>
      </c>
      <c r="G21" s="189"/>
      <c r="I21" s="122"/>
      <c r="J21" s="123"/>
    </row>
    <row r="22" customFormat="false" ht="15" hidden="false" customHeight="true" outlineLevel="0" collapsed="false">
      <c r="A22" s="188" t="s">
        <v>79</v>
      </c>
      <c r="B22" s="189"/>
      <c r="C22" s="194"/>
      <c r="D22" s="191" t="s">
        <v>78</v>
      </c>
      <c r="E22" s="191"/>
      <c r="F22" s="189" t="s">
        <v>31</v>
      </c>
      <c r="G22" s="189"/>
      <c r="I22" s="124" t="s">
        <v>81</v>
      </c>
    </row>
    <row r="23" customFormat="false" ht="15" hidden="false" customHeight="true" outlineLevel="0" collapsed="false">
      <c r="A23" s="188" t="s">
        <v>82</v>
      </c>
      <c r="B23" s="189"/>
      <c r="C23" s="195"/>
      <c r="D23" s="191" t="s">
        <v>80</v>
      </c>
      <c r="E23" s="191"/>
      <c r="F23" s="189" t="s">
        <v>31</v>
      </c>
      <c r="G23" s="189"/>
      <c r="I23" s="124" t="s">
        <v>83</v>
      </c>
    </row>
    <row r="24" customFormat="false" ht="17" hidden="false" customHeight="true" outlineLevel="0" collapsed="false">
      <c r="A24" s="188" t="s">
        <v>85</v>
      </c>
      <c r="B24" s="189"/>
      <c r="C24" s="196"/>
      <c r="D24" s="191" t="s">
        <v>84</v>
      </c>
      <c r="E24" s="191"/>
      <c r="F24" s="188"/>
      <c r="G24" s="194"/>
      <c r="H24" s="129"/>
      <c r="I24" s="95"/>
    </row>
    <row r="25" customFormat="false" ht="17" hidden="false" customHeight="true" outlineLevel="0" collapsed="false">
      <c r="A25" s="188" t="s">
        <v>86</v>
      </c>
      <c r="B25" s="188"/>
      <c r="C25" s="196"/>
      <c r="D25" s="191" t="s">
        <v>87</v>
      </c>
      <c r="E25" s="191"/>
      <c r="F25" s="188"/>
      <c r="G25" s="189"/>
      <c r="I25" s="95"/>
    </row>
    <row r="26" customFormat="false" ht="17" hidden="false" customHeight="true" outlineLevel="0" collapsed="false">
      <c r="A26" s="188" t="s">
        <v>88</v>
      </c>
      <c r="B26" s="189" t="s">
        <v>23</v>
      </c>
      <c r="C26" s="196"/>
      <c r="D26" s="193"/>
      <c r="E26" s="193"/>
      <c r="F26" s="197"/>
      <c r="G26" s="197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89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90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8" t="n">
        <f aca="false">SUM(F31:F37)</f>
        <v>900.66400548396</v>
      </c>
      <c r="G40" s="198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91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99" t="n">
        <f aca="false">E52-E53</f>
        <v>0</v>
      </c>
      <c r="F54" s="200" t="n">
        <f aca="false">SUM(F43:F51)</f>
        <v>0</v>
      </c>
      <c r="G54" s="200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92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1" t="n">
        <f aca="false">(F54+F40)*4/100</f>
        <v>36.0265602193584</v>
      </c>
      <c r="G57" s="201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2"/>
      <c r="B61" s="203"/>
      <c r="C61" s="203"/>
      <c r="D61" s="204" t="s">
        <v>99</v>
      </c>
      <c r="E61" s="145" t="s">
        <v>100</v>
      </c>
      <c r="F61" s="205"/>
      <c r="G61" s="205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6"/>
      <c r="G62" s="206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93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6"/>
      <c r="B72" s="151"/>
      <c r="C72" s="151"/>
      <c r="D72" s="177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8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8"/>
      <c r="F74" s="140"/>
      <c r="G74" s="140"/>
    </row>
    <row r="75" customFormat="false" ht="16.5" hidden="false" customHeight="true" outlineLevel="0" collapsed="false">
      <c r="A75" s="179"/>
      <c r="B75" s="180"/>
      <c r="C75" s="180"/>
      <c r="D75" s="181" t="s">
        <v>101</v>
      </c>
      <c r="E75" s="182" t="n">
        <f aca="false">E72+E59</f>
        <v>0</v>
      </c>
      <c r="F75" s="183" t="n">
        <f aca="false">F72+F59</f>
        <v>936.690565703318</v>
      </c>
      <c r="G75" s="183"/>
    </row>
    <row r="76" customFormat="false" ht="15.75" hidden="false" customHeight="true" outlineLevel="0" collapsed="false">
      <c r="A76" s="144"/>
      <c r="D76" s="144"/>
      <c r="E76" s="184"/>
    </row>
    <row r="77" customFormat="false" ht="15" hidden="false" customHeight="true" outlineLevel="0" collapsed="false">
      <c r="A77" s="185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6" t="s">
        <v>95</v>
      </c>
      <c r="B79" s="186"/>
      <c r="C79" s="186" t="s">
        <v>96</v>
      </c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4.25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82" customFormat="false" ht="14.25" hidden="false" customHeight="true" outlineLevel="0" collapsed="false">
      <c r="A82" s="186"/>
      <c r="B82" s="186"/>
      <c r="C82" s="186"/>
      <c r="D82" s="186"/>
      <c r="E82" s="186"/>
      <c r="F82" s="186"/>
      <c r="G82" s="186"/>
    </row>
    <row r="83" customFormat="false" ht="17" hidden="false" customHeight="true" outlineLevel="0" collapsed="false">
      <c r="A83" s="186"/>
      <c r="B83" s="186"/>
      <c r="C83" s="186"/>
      <c r="D83" s="186"/>
      <c r="E83" s="186"/>
      <c r="F83" s="186"/>
      <c r="G83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2026-07-30T10:32:34Z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